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utoCAD_data\AAA_PRAC\hluboka\pp\ro\export\"/>
    </mc:Choice>
  </mc:AlternateContent>
  <xr:revisionPtr revIDLastSave="0" documentId="13_ncr:1_{89B4B5A8-1217-4D8B-9FDF-873593B0A654}" xr6:coauthVersionLast="47" xr6:coauthVersionMax="47" xr10:uidLastSave="{00000000-0000-0000-0000-000000000000}"/>
  <bookViews>
    <workbookView xWindow="-120" yWindow="-120" windowWidth="29040" windowHeight="17640" xr2:uid="{ED483644-D5B4-4DE4-A969-753DD62A8C3B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3" l="1"/>
  <c r="C11" i="3" s="1"/>
  <c r="C9" i="3"/>
  <c r="C6" i="3"/>
  <c r="C5" i="3"/>
  <c r="C8" i="3" s="1"/>
  <c r="C4" i="3"/>
  <c r="C7" i="3" s="1"/>
  <c r="B4" i="3"/>
  <c r="B7" i="3" s="1"/>
  <c r="B3" i="3"/>
  <c r="L1" i="2"/>
  <c r="E75" i="2" s="1"/>
  <c r="G76" i="2"/>
  <c r="H75" i="2"/>
  <c r="I74" i="2"/>
  <c r="H74" i="2"/>
  <c r="G74" i="2"/>
  <c r="E74" i="2"/>
  <c r="I71" i="2"/>
  <c r="H71" i="2"/>
  <c r="G71" i="2"/>
  <c r="E71" i="2"/>
  <c r="I70" i="2"/>
  <c r="H70" i="2"/>
  <c r="G70" i="2"/>
  <c r="E70" i="2"/>
  <c r="I69" i="2"/>
  <c r="H69" i="2"/>
  <c r="G69" i="2"/>
  <c r="E69" i="2"/>
  <c r="I68" i="2"/>
  <c r="H68" i="2"/>
  <c r="G68" i="2"/>
  <c r="E68" i="2"/>
  <c r="I67" i="2"/>
  <c r="H67" i="2"/>
  <c r="G67" i="2"/>
  <c r="E67" i="2"/>
  <c r="I66" i="2"/>
  <c r="H66" i="2"/>
  <c r="G66" i="2"/>
  <c r="E66" i="2"/>
  <c r="I64" i="2"/>
  <c r="H64" i="2"/>
  <c r="G64" i="2"/>
  <c r="E64" i="2"/>
  <c r="I63" i="2"/>
  <c r="H63" i="2"/>
  <c r="G63" i="2"/>
  <c r="E63" i="2"/>
  <c r="I61" i="2"/>
  <c r="H61" i="2"/>
  <c r="G61" i="2"/>
  <c r="E61" i="2"/>
  <c r="I59" i="2"/>
  <c r="H59" i="2"/>
  <c r="G59" i="2"/>
  <c r="E59" i="2"/>
  <c r="I58" i="2"/>
  <c r="H58" i="2"/>
  <c r="G58" i="2"/>
  <c r="E58" i="2"/>
  <c r="I57" i="2"/>
  <c r="H57" i="2"/>
  <c r="G57" i="2"/>
  <c r="E57" i="2"/>
  <c r="I56" i="2"/>
  <c r="H56" i="2"/>
  <c r="G56" i="2"/>
  <c r="E56" i="2"/>
  <c r="I55" i="2"/>
  <c r="H55" i="2"/>
  <c r="G55" i="2"/>
  <c r="E55" i="2"/>
  <c r="I54" i="2"/>
  <c r="H54" i="2"/>
  <c r="G54" i="2"/>
  <c r="E54" i="2"/>
  <c r="I53" i="2"/>
  <c r="H53" i="2"/>
  <c r="G53" i="2"/>
  <c r="E53" i="2"/>
  <c r="I51" i="2"/>
  <c r="H51" i="2"/>
  <c r="G51" i="2"/>
  <c r="E51" i="2"/>
  <c r="I50" i="2"/>
  <c r="H50" i="2"/>
  <c r="G50" i="2"/>
  <c r="E50" i="2"/>
  <c r="I49" i="2"/>
  <c r="H49" i="2"/>
  <c r="G49" i="2"/>
  <c r="E49" i="2"/>
  <c r="I47" i="2"/>
  <c r="H47" i="2"/>
  <c r="G47" i="2"/>
  <c r="E47" i="2"/>
  <c r="I46" i="2"/>
  <c r="H46" i="2"/>
  <c r="G46" i="2"/>
  <c r="E46" i="2"/>
  <c r="I45" i="2"/>
  <c r="H45" i="2"/>
  <c r="G45" i="2"/>
  <c r="E45" i="2"/>
  <c r="I43" i="2"/>
  <c r="H43" i="2"/>
  <c r="G43" i="2"/>
  <c r="E43" i="2"/>
  <c r="I41" i="2"/>
  <c r="H41" i="2"/>
  <c r="G41" i="2"/>
  <c r="E41" i="2"/>
  <c r="I39" i="2"/>
  <c r="H39" i="2"/>
  <c r="G39" i="2"/>
  <c r="E39" i="2"/>
  <c r="I38" i="2"/>
  <c r="H38" i="2"/>
  <c r="G38" i="2"/>
  <c r="E38" i="2"/>
  <c r="I37" i="2"/>
  <c r="H37" i="2"/>
  <c r="G37" i="2"/>
  <c r="E37" i="2"/>
  <c r="I35" i="2"/>
  <c r="H35" i="2"/>
  <c r="G35" i="2"/>
  <c r="E35" i="2"/>
  <c r="I34" i="2"/>
  <c r="H34" i="2"/>
  <c r="G34" i="2"/>
  <c r="E34" i="2"/>
  <c r="I33" i="2"/>
  <c r="H33" i="2"/>
  <c r="G33" i="2"/>
  <c r="E33" i="2"/>
  <c r="I32" i="2"/>
  <c r="H32" i="2"/>
  <c r="G32" i="2"/>
  <c r="E32" i="2"/>
  <c r="I31" i="2"/>
  <c r="H31" i="2"/>
  <c r="G31" i="2"/>
  <c r="E31" i="2"/>
  <c r="I29" i="2"/>
  <c r="H29" i="2"/>
  <c r="G29" i="2"/>
  <c r="E29" i="2"/>
  <c r="I27" i="2"/>
  <c r="H27" i="2"/>
  <c r="G27" i="2"/>
  <c r="E27" i="2"/>
  <c r="I26" i="2"/>
  <c r="H26" i="2"/>
  <c r="G26" i="2"/>
  <c r="E26" i="2"/>
  <c r="I24" i="2"/>
  <c r="H24" i="2"/>
  <c r="G24" i="2"/>
  <c r="E24" i="2"/>
  <c r="I23" i="2"/>
  <c r="H23" i="2"/>
  <c r="G23" i="2"/>
  <c r="E23" i="2"/>
  <c r="I22" i="2"/>
  <c r="H22" i="2"/>
  <c r="G22" i="2"/>
  <c r="E22" i="2"/>
  <c r="I19" i="2"/>
  <c r="G19" i="2"/>
  <c r="E19" i="2"/>
  <c r="I18" i="2"/>
  <c r="H18" i="2"/>
  <c r="G18" i="2"/>
  <c r="E18" i="2"/>
  <c r="D18" i="2"/>
  <c r="I16" i="2"/>
  <c r="G16" i="2"/>
  <c r="E16" i="2"/>
  <c r="I15" i="2"/>
  <c r="H15" i="2"/>
  <c r="G15" i="2"/>
  <c r="E15" i="2"/>
  <c r="I14" i="2"/>
  <c r="H14" i="2"/>
  <c r="G14" i="2"/>
  <c r="E14" i="2"/>
  <c r="I13" i="2"/>
  <c r="H13" i="2"/>
  <c r="G13" i="2"/>
  <c r="E13" i="2"/>
  <c r="I12" i="2"/>
  <c r="H12" i="2"/>
  <c r="G12" i="2"/>
  <c r="E12" i="2"/>
  <c r="I11" i="2"/>
  <c r="H11" i="2"/>
  <c r="G11" i="2"/>
  <c r="E11" i="2"/>
  <c r="I10" i="2"/>
  <c r="H10" i="2"/>
  <c r="G10" i="2"/>
  <c r="E10" i="2"/>
  <c r="I9" i="2"/>
  <c r="H9" i="2"/>
  <c r="G9" i="2"/>
  <c r="E9" i="2"/>
  <c r="I8" i="2"/>
  <c r="H8" i="2"/>
  <c r="G8" i="2"/>
  <c r="E8" i="2"/>
  <c r="I7" i="2"/>
  <c r="H7" i="2"/>
  <c r="G7" i="2"/>
  <c r="E7" i="2"/>
  <c r="I6" i="2"/>
  <c r="H6" i="2"/>
  <c r="G6" i="2"/>
  <c r="E6" i="2"/>
  <c r="I5" i="2"/>
  <c r="H5" i="2"/>
  <c r="G5" i="2"/>
  <c r="E5" i="2"/>
  <c r="I4" i="2"/>
  <c r="H4" i="2"/>
  <c r="G4" i="2"/>
  <c r="E4" i="2"/>
  <c r="I3" i="2"/>
  <c r="H3" i="2"/>
  <c r="G3" i="2"/>
  <c r="E3" i="2"/>
  <c r="C15" i="3" l="1"/>
  <c r="B12" i="3"/>
  <c r="C12" i="3"/>
  <c r="I75" i="2"/>
  <c r="I76" i="2" s="1"/>
  <c r="E76" i="2"/>
  <c r="C14" i="3" l="1"/>
  <c r="C16" i="3" s="1"/>
  <c r="C13" i="3"/>
</calcChain>
</file>

<file path=xl/sharedStrings.xml><?xml version="1.0" encoding="utf-8"?>
<sst xmlns="http://schemas.openxmlformats.org/spreadsheetml/2006/main" count="238" uniqueCount="144">
  <si>
    <t>Název</t>
  </si>
  <si>
    <t>Hodnota</t>
  </si>
  <si>
    <t>Nadpis rekapitulace</t>
  </si>
  <si>
    <t>Seznam prací a dodávek elektrotechnických zařízení</t>
  </si>
  <si>
    <t>Akce</t>
  </si>
  <si>
    <t>REKONSTRUKCE BYTU 2+1 NA KANCELÁŘE,HLUBOKÁ 3,  JIHLAVA</t>
  </si>
  <si>
    <t>Projekt</t>
  </si>
  <si>
    <t>Elektroinstalace silnoproudá</t>
  </si>
  <si>
    <t>Investor</t>
  </si>
  <si>
    <t/>
  </si>
  <si>
    <t>Z. č.</t>
  </si>
  <si>
    <t>A. č.</t>
  </si>
  <si>
    <t>Smlouva</t>
  </si>
  <si>
    <t>Vypracoval</t>
  </si>
  <si>
    <t>B.Holec</t>
  </si>
  <si>
    <t>Kontroloval</t>
  </si>
  <si>
    <t>Datum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</si>
  <si>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</si>
  <si>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</si>
  <si>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</si>
  <si>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</si>
  <si>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</si>
  <si>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</si>
  <si>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</si>
  <si>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</si>
  <si>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</si>
  <si>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</si>
  <si>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</si>
  <si>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</si>
  <si>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</si>
  <si>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</si>
  <si>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</si>
  <si>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</si>
  <si>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</si>
  <si>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</si>
  <si>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</si>
  <si>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</si>
  <si>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</si>
  <si>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</si>
  <si>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Procento PM % 1</t>
  </si>
  <si>
    <t>Procento PM % 2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</si>
  <si>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</si>
  <si>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</si>
  <si>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</si>
  <si>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</si>
  <si>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</si>
  <si>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</si>
  <si>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</si>
  <si>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</si>
  <si>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Specifikace dodávky-R1,1</t>
  </si>
  <si>
    <t>Z-4S96DIN- Rozvodnicová skříň - vč. zapojení</t>
  </si>
  <si>
    <t>Ks</t>
  </si>
  <si>
    <t>MO-32-3 Vypínač</t>
  </si>
  <si>
    <t>SP-275 V/4 svodič přepětí, vhodné pro 3-fázový systém TN-S, 160 kA (8/20)</t>
  </si>
  <si>
    <t>ks</t>
  </si>
  <si>
    <t>jis.-10B-1 Jistič</t>
  </si>
  <si>
    <t>jis.-10C-1 Jistič</t>
  </si>
  <si>
    <t>jis.-16B-1 Jistič</t>
  </si>
  <si>
    <t>jis.-16B-3 Jistič</t>
  </si>
  <si>
    <t>jis.-20B-3 Jistič</t>
  </si>
  <si>
    <t>jis.-25B-3 Jistič</t>
  </si>
  <si>
    <t>LI-16B-1N-030AC Proudový chránič s nadproudovou ochranou</t>
  </si>
  <si>
    <t>LN-25-4-030AC Proudový chránič</t>
  </si>
  <si>
    <t>M-20-10-A230 Impulzní relé</t>
  </si>
  <si>
    <t>R 6 A Řadová svorka bílá</t>
  </si>
  <si>
    <t>Specifikace dodávky-R1,1 - celkem</t>
  </si>
  <si>
    <t>Dodávky</t>
  </si>
  <si>
    <t>Dodávky - celkem</t>
  </si>
  <si>
    <t>Elektromontáže</t>
  </si>
  <si>
    <t>Krabice a svorkovnice</t>
  </si>
  <si>
    <t>KU 68-1901 KRABICE UNIVERZÁLNÍ</t>
  </si>
  <si>
    <t>KU 68-1901 KRABICE UNIVERZÁLNÍ-hluboká</t>
  </si>
  <si>
    <t>KU 68-1903 KRABICE UNIVERZÁLNÍ</t>
  </si>
  <si>
    <t>TRUBKA OHEBNÁ, NÍZKÁ MECHANICKÁ ODOLNOST</t>
  </si>
  <si>
    <t>d 16  mm, pevně</t>
  </si>
  <si>
    <t>m</t>
  </si>
  <si>
    <t>d 20  mm, pevně</t>
  </si>
  <si>
    <t>VODIČ JEDNOŽILOVÝ, IZOLACE PVC</t>
  </si>
  <si>
    <t>CY 4 , pevně</t>
  </si>
  <si>
    <t>KABEL SILOVÝ,IZOLACE PVC</t>
  </si>
  <si>
    <t>CYKY-O 3x1.5 mm2, pevně</t>
  </si>
  <si>
    <t>CYKY-J 3x1.5 mm2, pevně</t>
  </si>
  <si>
    <t>CYKY-J 3x2.5 mm2, pevně</t>
  </si>
  <si>
    <t>CYKY-J 5x1.5 mm2, pevně</t>
  </si>
  <si>
    <t>CYKY-J 5x4 , pevně</t>
  </si>
  <si>
    <t xml:space="preserve">STROJEK SPÍNAČE </t>
  </si>
  <si>
    <t>1-pól.vyp.(1)</t>
  </si>
  <si>
    <t xml:space="preserve"> sériov.přep.(5)</t>
  </si>
  <si>
    <t xml:space="preserve"> tlačítko s doutnavkou(1/0S,1/0So)</t>
  </si>
  <si>
    <t>DOPLŇKY SPÍNAČŮ</t>
  </si>
  <si>
    <t xml:space="preserve"> Dout.signal.</t>
  </si>
  <si>
    <t>RÁMEČEK PRO PŘÍSTROJE  BARVA BÍLÁ</t>
  </si>
  <si>
    <t xml:space="preserve"> jednoduchý</t>
  </si>
  <si>
    <t>KRYT SPÍNAČE BARVA BÍLÁ</t>
  </si>
  <si>
    <t>1 páčka</t>
  </si>
  <si>
    <t xml:space="preserve"> 2 páčky</t>
  </si>
  <si>
    <t>1 páčka s průzorem</t>
  </si>
  <si>
    <t>ZÁSUVKA DOMOVNÍ</t>
  </si>
  <si>
    <t>2p+PE, bez víčka-bila</t>
  </si>
  <si>
    <t xml:space="preserve"> Zásuvka jednonásobná, s ochranným kolíkem, s clonkami; řazení 2P+PE; d.  b. antracitová</t>
  </si>
  <si>
    <t>Zásuvka jednonásobná s ochranným kolíkem, s clonkami, s ochranou před přepětím</t>
  </si>
  <si>
    <t xml:space="preserve">UKONČENÍ KABELŮ SMRŠŤOVACÍ,ZÁKLOPKOU_x000D_
</t>
  </si>
  <si>
    <t>5x10  mm2</t>
  </si>
  <si>
    <t>A-Svítidlo LED_025 15W 1500lm 4000K 300mm přisazené, IP44 bílá</t>
  </si>
  <si>
    <t xml:space="preserve">B-Přisazené svítidlo  LED- HF-snímač 4000 15W IP44, 300mm přisazené, IP44 bílá_x000D_
 </t>
  </si>
  <si>
    <t>C- Svítidlo LED LIN 2,4ft 8800lm/840 IP54,Systémový výkon_x000D_
51 W, Efektivní světelný tok 7140 lm, Barva světla Bílá, Teplota chromatičnosti_x000D_
4000 - 4000 K,Šířka 159 mm, Výška / hloubka 85 mm_x000D_
 Délka 1160 mm</t>
  </si>
  <si>
    <t>D-US4000, LED 840, vestavný čtverec A, modul 600, driver 1050mA, LED panel s mikroprizmatickým krytem, Těleso: bíle lakovaný (RAL9003) ocelový plech_x000D_
Optická část: Světlovodivá akrylátová deska + mikroprizmatický kryt LED: Mid Power LED CRI 80, 4000K., min. světlost podhledu 150mm</t>
  </si>
  <si>
    <t>E-Interiérové LED svítidlo 2.4ft 6400/840 37W IP20 118cm</t>
  </si>
  <si>
    <t xml:space="preserve">N-Plastové LED svítidlo s krytím IP 42, nebo IP 65 určené pro nouzové a orientační osvětlení s umístěním na strop nebo na stěnu, s difuzorem z opalizovaného polykarbonátu, Stupeň ochrany: IP42_x000D_
Minimální teplota okolí: ta = 0 °C,Maximální teplota okolí: ta = 40 °C, , 1W, Životnost: 50000 hodin / L80/B20, Pevnost v nárazu: IK08,nouzový záložní zdroj s operačním časem 1hodina </t>
  </si>
  <si>
    <t xml:space="preserve">VYSEKANI KAPES VE ZDIVU, CIHELNEM DO PLOCHY 10 dm2_x000D_
</t>
  </si>
  <si>
    <t xml:space="preserve"> Hl.150mm</t>
  </si>
  <si>
    <t>VYSEKANI RYH VE ZDIVU, CIHELNEM - HLOUBKA 30mm</t>
  </si>
  <si>
    <t xml:space="preserve"> Sire 30 mm</t>
  </si>
  <si>
    <t xml:space="preserve"> Sire 100 mm</t>
  </si>
  <si>
    <t>HODINOVE ZUCTOVACI SAZBY</t>
  </si>
  <si>
    <t xml:space="preserve"> Demontaz stavajiciho zarizeni</t>
  </si>
  <si>
    <t>hod</t>
  </si>
  <si>
    <t xml:space="preserve"> Úprava stavajiciho přívodu</t>
  </si>
  <si>
    <t xml:space="preserve"> Vyhledani pripojovaciho mista</t>
  </si>
  <si>
    <t xml:space="preserve"> Zkusebni provoz</t>
  </si>
  <si>
    <t xml:space="preserve"> Zauceni obsluhy</t>
  </si>
  <si>
    <t>Práce spojené s montáží</t>
  </si>
  <si>
    <t>PROVEDENI REVIZNICH ZKOUSEK</t>
  </si>
  <si>
    <t>DLE ČSN 33 2000-6 ed.2</t>
  </si>
  <si>
    <t xml:space="preserve"> Revizni technik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</si>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</sst>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1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/>
    </xf>
    <xf numFmtId="4" fontId="6" fillId="7" borderId="1" xfId="0" applyNumberFormat="1" applyFont="1" applyFill="1" applyBorder="1" applyAlignment="1">
      <alignment horizontal="right"/>
    </xf>
    <xf numFmtId="49" fontId="6" fillId="7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93AD3-1E27-4DDC-AE19-C89C929D0B5E}">
  <dimension ref="A1:D17"/>
  <sheetViews>
    <sheetView tabSelected="1" workbookViewId="0">
      <selection activeCell="A18" sqref="A18:A24"/>
    </sheetView>
  </sheetViews>
  <sheetFormatPr defaultRowHeight="15" x14ac:dyDescent="0.25"/>
  <cols>
    <col min="1" max="1" width="39.28515625" style="1" bestFit="1" customWidth="1"/>
    <col min="2" max="2" width="9.140625" style="8"/>
    <col min="3" max="3" width="13.7109375" style="8" bestFit="1" customWidth="1"/>
    <col min="6" max="6" width="0" hidden="1" customWidth="1"/>
  </cols>
  <sheetData>
    <row r="1" spans="1:4" x14ac:dyDescent="0.25">
      <c r="A1" s="2" t="s">
        <v>0</v>
      </c>
      <c r="B1" s="9" t="s">
        <v>127</v>
      </c>
      <c r="C1" s="9" t="s">
        <v>128</v>
      </c>
      <c r="D1" s="3"/>
    </row>
    <row r="2" spans="1:4" x14ac:dyDescent="0.25">
      <c r="A2" s="5" t="s">
        <v>129</v>
      </c>
      <c r="B2" s="18"/>
      <c r="C2" s="18"/>
      <c r="D2" s="3"/>
    </row>
    <row r="3" spans="1:4" x14ac:dyDescent="0.25">
      <c r="A3" s="6" t="s">
        <v>130</v>
      </c>
      <c r="B3" s="11">
        <f>(Rozpočet!E19) + (Rozpočet!G19)</f>
        <v>0</v>
      </c>
      <c r="C3" s="11"/>
      <c r="D3" s="3"/>
    </row>
    <row r="4" spans="1:4" x14ac:dyDescent="0.25">
      <c r="A4" s="6" t="s">
        <v>131</v>
      </c>
      <c r="B4" s="11">
        <f>B3 * Parametry!B16 / 100</f>
        <v>0</v>
      </c>
      <c r="C4" s="11">
        <f>B3 * Parametry!B17 / 100</f>
        <v>0</v>
      </c>
      <c r="D4" s="3"/>
    </row>
    <row r="5" spans="1:4" x14ac:dyDescent="0.25">
      <c r="A5" s="6" t="s">
        <v>132</v>
      </c>
      <c r="B5" s="11"/>
      <c r="C5" s="11">
        <f>(Rozpočet!E76) + 0</f>
        <v>0</v>
      </c>
      <c r="D5" s="3"/>
    </row>
    <row r="6" spans="1:4" x14ac:dyDescent="0.25">
      <c r="A6" s="6" t="s">
        <v>133</v>
      </c>
      <c r="B6" s="11"/>
      <c r="C6" s="11">
        <f>(Rozpočet!G76) + 0</f>
        <v>0</v>
      </c>
      <c r="D6" s="3"/>
    </row>
    <row r="7" spans="1:4" x14ac:dyDescent="0.25">
      <c r="A7" s="7" t="s">
        <v>134</v>
      </c>
      <c r="B7" s="19">
        <f>B3 + B4</f>
        <v>0</v>
      </c>
      <c r="C7" s="19">
        <f>C3 + C4 + C5 + C6</f>
        <v>0</v>
      </c>
      <c r="D7" s="3"/>
    </row>
    <row r="8" spans="1:4" x14ac:dyDescent="0.25">
      <c r="A8" s="6" t="s">
        <v>135</v>
      </c>
      <c r="B8" s="11"/>
      <c r="C8" s="11">
        <f>(C5 + C6) * Parametry!B18 / 100</f>
        <v>0</v>
      </c>
      <c r="D8" s="3"/>
    </row>
    <row r="9" spans="1:4" x14ac:dyDescent="0.25">
      <c r="A9" s="6" t="s">
        <v>136</v>
      </c>
      <c r="B9" s="11"/>
      <c r="C9" s="11">
        <f>0 + 0</f>
        <v>0</v>
      </c>
      <c r="D9" s="3"/>
    </row>
    <row r="10" spans="1:4" x14ac:dyDescent="0.25">
      <c r="A10" s="6" t="s">
        <v>137</v>
      </c>
      <c r="B10" s="11"/>
      <c r="C10" s="11">
        <f>0 + 0</f>
        <v>0</v>
      </c>
      <c r="D10" s="3"/>
    </row>
    <row r="11" spans="1:4" x14ac:dyDescent="0.25">
      <c r="A11" s="6" t="s">
        <v>138</v>
      </c>
      <c r="B11" s="11"/>
      <c r="C11" s="11">
        <f>(C9 + C10) * Parametry!B19 / 100</f>
        <v>0</v>
      </c>
      <c r="D11" s="3"/>
    </row>
    <row r="12" spans="1:4" x14ac:dyDescent="0.25">
      <c r="A12" s="7" t="s">
        <v>139</v>
      </c>
      <c r="B12" s="19">
        <f>B7</f>
        <v>0</v>
      </c>
      <c r="C12" s="19">
        <f>C7 + C8 + C9 + C10 + C11</f>
        <v>0</v>
      </c>
      <c r="D12" s="3"/>
    </row>
    <row r="13" spans="1:4" x14ac:dyDescent="0.25">
      <c r="A13" s="6" t="s">
        <v>140</v>
      </c>
      <c r="B13" s="11"/>
      <c r="C13" s="11">
        <f>(B12 + C12) * Parametry!B20 / 100</f>
        <v>0</v>
      </c>
      <c r="D13" s="3"/>
    </row>
    <row r="14" spans="1:4" x14ac:dyDescent="0.25">
      <c r="A14" s="6" t="s">
        <v>141</v>
      </c>
      <c r="B14" s="11"/>
      <c r="C14" s="11">
        <f>(B12 + C12) * Parametry!B21 / 100</f>
        <v>0</v>
      </c>
      <c r="D14" s="3"/>
    </row>
    <row r="15" spans="1:4" x14ac:dyDescent="0.25">
      <c r="A15" s="6" t="s">
        <v>142</v>
      </c>
      <c r="B15" s="11"/>
      <c r="C15" s="11">
        <f>(B7 + C7) * Parametry!B22 / 100</f>
        <v>0</v>
      </c>
      <c r="D15" s="3"/>
    </row>
    <row r="16" spans="1:4" x14ac:dyDescent="0.25">
      <c r="A16" s="5" t="s">
        <v>143</v>
      </c>
      <c r="B16" s="18"/>
      <c r="C16" s="18">
        <f>B12 + C12 + C13 + C14 + C15</f>
        <v>0</v>
      </c>
      <c r="D16" s="3"/>
    </row>
    <row r="17" spans="1:4" x14ac:dyDescent="0.25">
      <c r="A17" s="6" t="s">
        <v>9</v>
      </c>
      <c r="B17" s="11"/>
      <c r="C17" s="11"/>
      <c r="D17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BD9FAA-BE25-4A6E-82D5-34D6D3DCA8D3}">
  <dimension ref="A1:L76"/>
  <sheetViews>
    <sheetView workbookViewId="0"/>
  </sheetViews>
  <sheetFormatPr defaultRowHeight="15" x14ac:dyDescent="0.25"/>
  <cols>
    <col min="1" max="1" width="73.85546875" style="1" bestFit="1" customWidth="1"/>
    <col min="2" max="2" width="4" style="1" bestFit="1" customWidth="1"/>
    <col min="3" max="3" width="6.42578125" style="8" bestFit="1" customWidth="1"/>
    <col min="4" max="4" width="7.140625" style="8" bestFit="1" customWidth="1"/>
    <col min="5" max="5" width="13.42578125" style="8" bestFit="1" customWidth="1"/>
    <col min="6" max="6" width="6.42578125" style="8" bestFit="1" customWidth="1"/>
    <col min="7" max="7" width="12.5703125" style="8" bestFit="1" customWidth="1"/>
    <col min="8" max="8" width="5.28515625" style="8" bestFit="1" customWidth="1"/>
    <col min="9" max="9" width="11.42578125" style="8" bestFit="1" customWidth="1"/>
    <col min="12" max="12" width="2" hidden="1" customWidth="1"/>
  </cols>
  <sheetData>
    <row r="1" spans="1:12" x14ac:dyDescent="0.25">
      <c r="A1" s="2" t="s">
        <v>0</v>
      </c>
      <c r="B1" s="2" t="s">
        <v>41</v>
      </c>
      <c r="C1" s="9" t="s">
        <v>42</v>
      </c>
      <c r="D1" s="9" t="s">
        <v>43</v>
      </c>
      <c r="E1" s="9" t="s">
        <v>44</v>
      </c>
      <c r="F1" s="9" t="s">
        <v>45</v>
      </c>
      <c r="G1" s="9" t="s">
        <v>46</v>
      </c>
      <c r="H1" s="9" t="s">
        <v>47</v>
      </c>
      <c r="I1" s="9" t="s">
        <v>48</v>
      </c>
      <c r="J1" s="3"/>
      <c r="K1" s="3"/>
      <c r="L1">
        <f>Parametry!B30/100*E22+Parametry!B30/100*E23+Parametry!B30/100*E24+Parametry!B30/100*E26+Parametry!B30/100*E27+Parametry!B30/100*E29+Parametry!B30/100*E31+Parametry!B30/100*E32+Parametry!B30/100*E33+Parametry!B30/100*E34+Parametry!B30/100*E35+Parametry!B30/100*E37+Parametry!B30/100*E38+Parametry!B30/100*E39+Parametry!B30/100*E41+Parametry!B30/100*E43+Parametry!B30/100*E45+Parametry!B30/100*E46+Parametry!B30/100*E47+Parametry!B30/100*E49+Parametry!B30/100*E50+Parametry!B30/100*E51+Parametry!B30/100*E53</f>
        <v>0</v>
      </c>
    </row>
    <row r="2" spans="1:12" x14ac:dyDescent="0.25">
      <c r="A2" s="4" t="s">
        <v>49</v>
      </c>
      <c r="B2" s="4" t="s">
        <v>9</v>
      </c>
      <c r="C2" s="10"/>
      <c r="D2" s="10"/>
      <c r="E2" s="10"/>
      <c r="F2" s="10"/>
      <c r="G2" s="10"/>
      <c r="H2" s="10"/>
      <c r="I2" s="10"/>
      <c r="J2" s="3"/>
      <c r="K2" s="3"/>
    </row>
    <row r="3" spans="1:12" x14ac:dyDescent="0.25">
      <c r="A3" s="6" t="s">
        <v>50</v>
      </c>
      <c r="B3" s="6" t="s">
        <v>51</v>
      </c>
      <c r="C3" s="11">
        <v>1</v>
      </c>
      <c r="D3" s="11"/>
      <c r="E3" s="11">
        <f t="shared" ref="E3:E15" si="0">C3*D3</f>
        <v>0</v>
      </c>
      <c r="F3" s="11"/>
      <c r="G3" s="11">
        <f t="shared" ref="G3:G15" si="1">C3*F3</f>
        <v>0</v>
      </c>
      <c r="H3" s="11">
        <f t="shared" ref="H3:H15" si="2">D3+F3</f>
        <v>0</v>
      </c>
      <c r="I3" s="11">
        <f t="shared" ref="I3:I15" si="3">E3+G3</f>
        <v>0</v>
      </c>
      <c r="J3" s="3"/>
      <c r="K3" s="3"/>
    </row>
    <row r="4" spans="1:12" x14ac:dyDescent="0.25">
      <c r="A4" s="6" t="s">
        <v>52</v>
      </c>
      <c r="B4" s="6" t="s">
        <v>51</v>
      </c>
      <c r="C4" s="11">
        <v>1</v>
      </c>
      <c r="D4" s="11"/>
      <c r="E4" s="11">
        <f t="shared" si="0"/>
        <v>0</v>
      </c>
      <c r="F4" s="11"/>
      <c r="G4" s="11">
        <f t="shared" si="1"/>
        <v>0</v>
      </c>
      <c r="H4" s="11">
        <f t="shared" si="2"/>
        <v>0</v>
      </c>
      <c r="I4" s="11">
        <f t="shared" si="3"/>
        <v>0</v>
      </c>
      <c r="J4" s="3"/>
      <c r="K4" s="3"/>
    </row>
    <row r="5" spans="1:12" x14ac:dyDescent="0.25">
      <c r="A5" s="6" t="s">
        <v>53</v>
      </c>
      <c r="B5" s="6" t="s">
        <v>54</v>
      </c>
      <c r="C5" s="11">
        <v>1</v>
      </c>
      <c r="D5" s="11"/>
      <c r="E5" s="11">
        <f t="shared" si="0"/>
        <v>0</v>
      </c>
      <c r="F5" s="11"/>
      <c r="G5" s="11">
        <f t="shared" si="1"/>
        <v>0</v>
      </c>
      <c r="H5" s="11">
        <f t="shared" si="2"/>
        <v>0</v>
      </c>
      <c r="I5" s="11">
        <f t="shared" si="3"/>
        <v>0</v>
      </c>
      <c r="J5" s="3"/>
      <c r="K5" s="3"/>
    </row>
    <row r="6" spans="1:12" x14ac:dyDescent="0.25">
      <c r="A6" s="6" t="s">
        <v>55</v>
      </c>
      <c r="B6" s="6" t="s">
        <v>51</v>
      </c>
      <c r="C6" s="11">
        <v>1</v>
      </c>
      <c r="D6" s="11"/>
      <c r="E6" s="11">
        <f t="shared" si="0"/>
        <v>0</v>
      </c>
      <c r="F6" s="11"/>
      <c r="G6" s="11">
        <f t="shared" si="1"/>
        <v>0</v>
      </c>
      <c r="H6" s="11">
        <f t="shared" si="2"/>
        <v>0</v>
      </c>
      <c r="I6" s="11">
        <f t="shared" si="3"/>
        <v>0</v>
      </c>
      <c r="J6" s="3"/>
      <c r="K6" s="3"/>
    </row>
    <row r="7" spans="1:12" x14ac:dyDescent="0.25">
      <c r="A7" s="6" t="s">
        <v>56</v>
      </c>
      <c r="B7" s="6" t="s">
        <v>51</v>
      </c>
      <c r="C7" s="11">
        <v>7</v>
      </c>
      <c r="D7" s="11"/>
      <c r="E7" s="11">
        <f t="shared" si="0"/>
        <v>0</v>
      </c>
      <c r="F7" s="11"/>
      <c r="G7" s="11">
        <f t="shared" si="1"/>
        <v>0</v>
      </c>
      <c r="H7" s="11">
        <f t="shared" si="2"/>
        <v>0</v>
      </c>
      <c r="I7" s="11">
        <f t="shared" si="3"/>
        <v>0</v>
      </c>
      <c r="J7" s="3"/>
      <c r="K7" s="3"/>
    </row>
    <row r="8" spans="1:12" x14ac:dyDescent="0.25">
      <c r="A8" s="6" t="s">
        <v>57</v>
      </c>
      <c r="B8" s="6" t="s">
        <v>51</v>
      </c>
      <c r="C8" s="11">
        <v>10</v>
      </c>
      <c r="D8" s="11"/>
      <c r="E8" s="11">
        <f t="shared" si="0"/>
        <v>0</v>
      </c>
      <c r="F8" s="11"/>
      <c r="G8" s="11">
        <f t="shared" si="1"/>
        <v>0</v>
      </c>
      <c r="H8" s="11">
        <f t="shared" si="2"/>
        <v>0</v>
      </c>
      <c r="I8" s="11">
        <f t="shared" si="3"/>
        <v>0</v>
      </c>
      <c r="J8" s="3"/>
      <c r="K8" s="3"/>
    </row>
    <row r="9" spans="1:12" x14ac:dyDescent="0.25">
      <c r="A9" s="6" t="s">
        <v>58</v>
      </c>
      <c r="B9" s="6" t="s">
        <v>51</v>
      </c>
      <c r="C9" s="11">
        <v>1</v>
      </c>
      <c r="D9" s="11"/>
      <c r="E9" s="11">
        <f t="shared" si="0"/>
        <v>0</v>
      </c>
      <c r="F9" s="11"/>
      <c r="G9" s="11">
        <f t="shared" si="1"/>
        <v>0</v>
      </c>
      <c r="H9" s="11">
        <f t="shared" si="2"/>
        <v>0</v>
      </c>
      <c r="I9" s="11">
        <f t="shared" si="3"/>
        <v>0</v>
      </c>
      <c r="J9" s="3"/>
      <c r="K9" s="3"/>
    </row>
    <row r="10" spans="1:12" x14ac:dyDescent="0.25">
      <c r="A10" s="6" t="s">
        <v>59</v>
      </c>
      <c r="B10" s="6" t="s">
        <v>51</v>
      </c>
      <c r="C10" s="11">
        <v>1</v>
      </c>
      <c r="D10" s="11"/>
      <c r="E10" s="11">
        <f t="shared" si="0"/>
        <v>0</v>
      </c>
      <c r="F10" s="11"/>
      <c r="G10" s="11">
        <f t="shared" si="1"/>
        <v>0</v>
      </c>
      <c r="H10" s="11">
        <f t="shared" si="2"/>
        <v>0</v>
      </c>
      <c r="I10" s="11">
        <f t="shared" si="3"/>
        <v>0</v>
      </c>
      <c r="J10" s="3"/>
      <c r="K10" s="3"/>
    </row>
    <row r="11" spans="1:12" x14ac:dyDescent="0.25">
      <c r="A11" s="6" t="s">
        <v>60</v>
      </c>
      <c r="B11" s="6" t="s">
        <v>51</v>
      </c>
      <c r="C11" s="11">
        <v>2</v>
      </c>
      <c r="D11" s="11"/>
      <c r="E11" s="11">
        <f t="shared" si="0"/>
        <v>0</v>
      </c>
      <c r="F11" s="11"/>
      <c r="G11" s="11">
        <f t="shared" si="1"/>
        <v>0</v>
      </c>
      <c r="H11" s="11">
        <f t="shared" si="2"/>
        <v>0</v>
      </c>
      <c r="I11" s="11">
        <f t="shared" si="3"/>
        <v>0</v>
      </c>
      <c r="J11" s="3"/>
      <c r="K11" s="3"/>
    </row>
    <row r="12" spans="1:12" x14ac:dyDescent="0.25">
      <c r="A12" s="6" t="s">
        <v>61</v>
      </c>
      <c r="B12" s="6" t="s">
        <v>51</v>
      </c>
      <c r="C12" s="11">
        <v>10</v>
      </c>
      <c r="D12" s="11"/>
      <c r="E12" s="11">
        <f t="shared" si="0"/>
        <v>0</v>
      </c>
      <c r="F12" s="11"/>
      <c r="G12" s="11">
        <f t="shared" si="1"/>
        <v>0</v>
      </c>
      <c r="H12" s="11">
        <f t="shared" si="2"/>
        <v>0</v>
      </c>
      <c r="I12" s="11">
        <f t="shared" si="3"/>
        <v>0</v>
      </c>
      <c r="J12" s="3"/>
      <c r="K12" s="3"/>
    </row>
    <row r="13" spans="1:12" x14ac:dyDescent="0.25">
      <c r="A13" s="6" t="s">
        <v>62</v>
      </c>
      <c r="B13" s="6" t="s">
        <v>51</v>
      </c>
      <c r="C13" s="11">
        <v>2</v>
      </c>
      <c r="D13" s="11"/>
      <c r="E13" s="11">
        <f t="shared" si="0"/>
        <v>0</v>
      </c>
      <c r="F13" s="11"/>
      <c r="G13" s="11">
        <f t="shared" si="1"/>
        <v>0</v>
      </c>
      <c r="H13" s="11">
        <f t="shared" si="2"/>
        <v>0</v>
      </c>
      <c r="I13" s="11">
        <f t="shared" si="3"/>
        <v>0</v>
      </c>
      <c r="J13" s="3"/>
      <c r="K13" s="3"/>
    </row>
    <row r="14" spans="1:12" x14ac:dyDescent="0.25">
      <c r="A14" s="6" t="s">
        <v>63</v>
      </c>
      <c r="B14" s="6" t="s">
        <v>51</v>
      </c>
      <c r="C14" s="11">
        <v>3</v>
      </c>
      <c r="D14" s="11"/>
      <c r="E14" s="11">
        <f t="shared" si="0"/>
        <v>0</v>
      </c>
      <c r="F14" s="11"/>
      <c r="G14" s="11">
        <f t="shared" si="1"/>
        <v>0</v>
      </c>
      <c r="H14" s="11">
        <f t="shared" si="2"/>
        <v>0</v>
      </c>
      <c r="I14" s="11">
        <f t="shared" si="3"/>
        <v>0</v>
      </c>
      <c r="J14" s="3"/>
      <c r="K14" s="3"/>
    </row>
    <row r="15" spans="1:12" x14ac:dyDescent="0.25">
      <c r="A15" s="6" t="s">
        <v>64</v>
      </c>
      <c r="B15" s="6" t="s">
        <v>54</v>
      </c>
      <c r="C15" s="11">
        <v>43</v>
      </c>
      <c r="D15" s="11"/>
      <c r="E15" s="11">
        <f t="shared" si="0"/>
        <v>0</v>
      </c>
      <c r="F15" s="11"/>
      <c r="G15" s="11">
        <f t="shared" si="1"/>
        <v>0</v>
      </c>
      <c r="H15" s="11">
        <f t="shared" si="2"/>
        <v>0</v>
      </c>
      <c r="I15" s="11">
        <f t="shared" si="3"/>
        <v>0</v>
      </c>
      <c r="J15" s="3"/>
      <c r="K15" s="3"/>
    </row>
    <row r="16" spans="1:12" x14ac:dyDescent="0.25">
      <c r="A16" s="4" t="s">
        <v>65</v>
      </c>
      <c r="B16" s="4" t="s">
        <v>9</v>
      </c>
      <c r="C16" s="10"/>
      <c r="D16" s="10"/>
      <c r="E16" s="10">
        <f>SUM(E3:E15)</f>
        <v>0</v>
      </c>
      <c r="F16" s="10"/>
      <c r="G16" s="10">
        <f>SUM(G3:G15)</f>
        <v>0</v>
      </c>
      <c r="H16" s="10"/>
      <c r="I16" s="10">
        <f>SUM(I3:I15)</f>
        <v>0</v>
      </c>
      <c r="J16" s="3"/>
      <c r="K16" s="3"/>
    </row>
    <row r="17" spans="1:11" x14ac:dyDescent="0.25">
      <c r="A17" s="4" t="s">
        <v>66</v>
      </c>
      <c r="B17" s="4" t="s">
        <v>9</v>
      </c>
      <c r="C17" s="10"/>
      <c r="D17" s="10"/>
      <c r="E17" s="10"/>
      <c r="F17" s="10"/>
      <c r="G17" s="10"/>
      <c r="H17" s="10"/>
      <c r="I17" s="10"/>
      <c r="J17" s="3"/>
      <c r="K17" s="3"/>
    </row>
    <row r="18" spans="1:11" x14ac:dyDescent="0.25">
      <c r="A18" s="6" t="s">
        <v>49</v>
      </c>
      <c r="B18" s="6" t="s">
        <v>54</v>
      </c>
      <c r="C18" s="11">
        <v>1</v>
      </c>
      <c r="D18" s="11">
        <f>I16</f>
        <v>0</v>
      </c>
      <c r="E18" s="11">
        <f>C18*D18</f>
        <v>0</v>
      </c>
      <c r="F18" s="11"/>
      <c r="G18" s="11">
        <f>C18*F18</f>
        <v>0</v>
      </c>
      <c r="H18" s="11">
        <f>D18+F18</f>
        <v>0</v>
      </c>
      <c r="I18" s="11">
        <f>E18+G18</f>
        <v>0</v>
      </c>
      <c r="J18" s="3"/>
      <c r="K18" s="3"/>
    </row>
    <row r="19" spans="1:11" x14ac:dyDescent="0.25">
      <c r="A19" s="4" t="s">
        <v>67</v>
      </c>
      <c r="B19" s="4" t="s">
        <v>9</v>
      </c>
      <c r="C19" s="10"/>
      <c r="D19" s="10"/>
      <c r="E19" s="10">
        <f>SUM(E18:E18)</f>
        <v>0</v>
      </c>
      <c r="F19" s="10"/>
      <c r="G19" s="10">
        <f>SUM(G18:G18)</f>
        <v>0</v>
      </c>
      <c r="H19" s="10"/>
      <c r="I19" s="10">
        <f>SUM(I18:I18)</f>
        <v>0</v>
      </c>
      <c r="J19" s="3"/>
      <c r="K19" s="3"/>
    </row>
    <row r="20" spans="1:11" x14ac:dyDescent="0.25">
      <c r="A20" s="4" t="s">
        <v>68</v>
      </c>
      <c r="B20" s="4" t="s">
        <v>9</v>
      </c>
      <c r="C20" s="10"/>
      <c r="D20" s="10"/>
      <c r="E20" s="10"/>
      <c r="F20" s="10"/>
      <c r="G20" s="10"/>
      <c r="H20" s="10"/>
      <c r="I20" s="10"/>
      <c r="J20" s="3"/>
      <c r="K20" s="3"/>
    </row>
    <row r="21" spans="1:11" x14ac:dyDescent="0.25">
      <c r="A21" s="12" t="s">
        <v>69</v>
      </c>
      <c r="B21" s="12" t="s">
        <v>9</v>
      </c>
      <c r="C21" s="13"/>
      <c r="D21" s="13"/>
      <c r="E21" s="13"/>
      <c r="F21" s="13"/>
      <c r="G21" s="13"/>
      <c r="H21" s="13"/>
      <c r="I21" s="13"/>
      <c r="J21" s="3"/>
      <c r="K21" s="3"/>
    </row>
    <row r="22" spans="1:11" x14ac:dyDescent="0.25">
      <c r="A22" s="6" t="s">
        <v>70</v>
      </c>
      <c r="B22" s="6" t="s">
        <v>54</v>
      </c>
      <c r="C22" s="11">
        <v>79</v>
      </c>
      <c r="D22" s="11"/>
      <c r="E22" s="11">
        <f>C22*D22</f>
        <v>0</v>
      </c>
      <c r="F22" s="11"/>
      <c r="G22" s="11">
        <f>C22*F22</f>
        <v>0</v>
      </c>
      <c r="H22" s="11">
        <f t="shared" ref="H22:I24" si="4">D22+F22</f>
        <v>0</v>
      </c>
      <c r="I22" s="11">
        <f t="shared" si="4"/>
        <v>0</v>
      </c>
      <c r="J22" s="3"/>
      <c r="K22" s="3"/>
    </row>
    <row r="23" spans="1:11" x14ac:dyDescent="0.25">
      <c r="A23" s="6" t="s">
        <v>71</v>
      </c>
      <c r="B23" s="6" t="s">
        <v>54</v>
      </c>
      <c r="C23" s="11">
        <v>8</v>
      </c>
      <c r="D23" s="11"/>
      <c r="E23" s="11">
        <f>C23*D23</f>
        <v>0</v>
      </c>
      <c r="F23" s="11"/>
      <c r="G23" s="11">
        <f>C23*F23</f>
        <v>0</v>
      </c>
      <c r="H23" s="11">
        <f t="shared" si="4"/>
        <v>0</v>
      </c>
      <c r="I23" s="11">
        <f t="shared" si="4"/>
        <v>0</v>
      </c>
      <c r="J23" s="3"/>
      <c r="K23" s="3"/>
    </row>
    <row r="24" spans="1:11" x14ac:dyDescent="0.25">
      <c r="A24" s="6" t="s">
        <v>72</v>
      </c>
      <c r="B24" s="6" t="s">
        <v>54</v>
      </c>
      <c r="C24" s="11">
        <v>52</v>
      </c>
      <c r="D24" s="11"/>
      <c r="E24" s="11">
        <f>C24*D24</f>
        <v>0</v>
      </c>
      <c r="F24" s="11"/>
      <c r="G24" s="11">
        <f>C24*F24</f>
        <v>0</v>
      </c>
      <c r="H24" s="11">
        <f t="shared" si="4"/>
        <v>0</v>
      </c>
      <c r="I24" s="11">
        <f t="shared" si="4"/>
        <v>0</v>
      </c>
      <c r="J24" s="3"/>
      <c r="K24" s="3"/>
    </row>
    <row r="25" spans="1:11" x14ac:dyDescent="0.25">
      <c r="A25" s="14" t="s">
        <v>73</v>
      </c>
      <c r="B25" s="14" t="s">
        <v>9</v>
      </c>
      <c r="C25" s="15"/>
      <c r="D25" s="15"/>
      <c r="E25" s="15"/>
      <c r="F25" s="15"/>
      <c r="G25" s="15"/>
      <c r="H25" s="15"/>
      <c r="I25" s="15"/>
      <c r="J25" s="3"/>
      <c r="K25" s="3"/>
    </row>
    <row r="26" spans="1:11" x14ac:dyDescent="0.25">
      <c r="A26" s="6" t="s">
        <v>74</v>
      </c>
      <c r="B26" s="6" t="s">
        <v>75</v>
      </c>
      <c r="C26" s="11">
        <v>45</v>
      </c>
      <c r="D26" s="11"/>
      <c r="E26" s="11">
        <f>C26*D26</f>
        <v>0</v>
      </c>
      <c r="F26" s="11"/>
      <c r="G26" s="11">
        <f>C26*F26</f>
        <v>0</v>
      </c>
      <c r="H26" s="11">
        <f>D26+F26</f>
        <v>0</v>
      </c>
      <c r="I26" s="11">
        <f>E26+G26</f>
        <v>0</v>
      </c>
      <c r="J26" s="3"/>
      <c r="K26" s="3"/>
    </row>
    <row r="27" spans="1:11" x14ac:dyDescent="0.25">
      <c r="A27" s="6" t="s">
        <v>76</v>
      </c>
      <c r="B27" s="6" t="s">
        <v>75</v>
      </c>
      <c r="C27" s="11">
        <v>20</v>
      </c>
      <c r="D27" s="11"/>
      <c r="E27" s="11">
        <f>C27*D27</f>
        <v>0</v>
      </c>
      <c r="F27" s="11"/>
      <c r="G27" s="11">
        <f>C27*F27</f>
        <v>0</v>
      </c>
      <c r="H27" s="11">
        <f>D27+F27</f>
        <v>0</v>
      </c>
      <c r="I27" s="11">
        <f>E27+G27</f>
        <v>0</v>
      </c>
      <c r="J27" s="3"/>
      <c r="K27" s="3"/>
    </row>
    <row r="28" spans="1:11" x14ac:dyDescent="0.25">
      <c r="A28" s="12" t="s">
        <v>77</v>
      </c>
      <c r="B28" s="12" t="s">
        <v>9</v>
      </c>
      <c r="C28" s="13"/>
      <c r="D28" s="13"/>
      <c r="E28" s="13"/>
      <c r="F28" s="13"/>
      <c r="G28" s="13"/>
      <c r="H28" s="13"/>
      <c r="I28" s="13"/>
      <c r="J28" s="3"/>
      <c r="K28" s="3"/>
    </row>
    <row r="29" spans="1:11" x14ac:dyDescent="0.25">
      <c r="A29" s="6" t="s">
        <v>78</v>
      </c>
      <c r="B29" s="6" t="s">
        <v>75</v>
      </c>
      <c r="C29" s="11">
        <v>45</v>
      </c>
      <c r="D29" s="11"/>
      <c r="E29" s="11">
        <f>C29*D29</f>
        <v>0</v>
      </c>
      <c r="F29" s="11"/>
      <c r="G29" s="11">
        <f>C29*F29</f>
        <v>0</v>
      </c>
      <c r="H29" s="11">
        <f>D29+F29</f>
        <v>0</v>
      </c>
      <c r="I29" s="11">
        <f>E29+G29</f>
        <v>0</v>
      </c>
      <c r="J29" s="3"/>
      <c r="K29" s="3"/>
    </row>
    <row r="30" spans="1:11" x14ac:dyDescent="0.25">
      <c r="A30" s="14" t="s">
        <v>79</v>
      </c>
      <c r="B30" s="14" t="s">
        <v>9</v>
      </c>
      <c r="C30" s="15"/>
      <c r="D30" s="15"/>
      <c r="E30" s="15"/>
      <c r="F30" s="15"/>
      <c r="G30" s="15"/>
      <c r="H30" s="15"/>
      <c r="I30" s="15"/>
      <c r="J30" s="3"/>
      <c r="K30" s="3"/>
    </row>
    <row r="31" spans="1:11" x14ac:dyDescent="0.25">
      <c r="A31" s="6" t="s">
        <v>80</v>
      </c>
      <c r="B31" s="6" t="s">
        <v>75</v>
      </c>
      <c r="C31" s="11">
        <v>275</v>
      </c>
      <c r="D31" s="11"/>
      <c r="E31" s="11">
        <f>C31*D31</f>
        <v>0</v>
      </c>
      <c r="F31" s="11"/>
      <c r="G31" s="11">
        <f>C31*F31</f>
        <v>0</v>
      </c>
      <c r="H31" s="11">
        <f t="shared" ref="H31:I35" si="5">D31+F31</f>
        <v>0</v>
      </c>
      <c r="I31" s="11">
        <f t="shared" si="5"/>
        <v>0</v>
      </c>
      <c r="J31" s="3"/>
      <c r="K31" s="3"/>
    </row>
    <row r="32" spans="1:11" x14ac:dyDescent="0.25">
      <c r="A32" s="6" t="s">
        <v>81</v>
      </c>
      <c r="B32" s="6" t="s">
        <v>75</v>
      </c>
      <c r="C32" s="11">
        <v>405</v>
      </c>
      <c r="D32" s="11"/>
      <c r="E32" s="11">
        <f>C32*D32</f>
        <v>0</v>
      </c>
      <c r="F32" s="11"/>
      <c r="G32" s="11">
        <f>C32*F32</f>
        <v>0</v>
      </c>
      <c r="H32" s="11">
        <f t="shared" si="5"/>
        <v>0</v>
      </c>
      <c r="I32" s="11">
        <f t="shared" si="5"/>
        <v>0</v>
      </c>
      <c r="J32" s="3"/>
      <c r="K32" s="3"/>
    </row>
    <row r="33" spans="1:11" x14ac:dyDescent="0.25">
      <c r="A33" s="6" t="s">
        <v>82</v>
      </c>
      <c r="B33" s="6" t="s">
        <v>75</v>
      </c>
      <c r="C33" s="11">
        <v>605</v>
      </c>
      <c r="D33" s="11"/>
      <c r="E33" s="11">
        <f>C33*D33</f>
        <v>0</v>
      </c>
      <c r="F33" s="11"/>
      <c r="G33" s="11">
        <f>C33*F33</f>
        <v>0</v>
      </c>
      <c r="H33" s="11">
        <f t="shared" si="5"/>
        <v>0</v>
      </c>
      <c r="I33" s="11">
        <f t="shared" si="5"/>
        <v>0</v>
      </c>
      <c r="J33" s="3"/>
      <c r="K33" s="3"/>
    </row>
    <row r="34" spans="1:11" x14ac:dyDescent="0.25">
      <c r="A34" s="6" t="s">
        <v>83</v>
      </c>
      <c r="B34" s="6" t="s">
        <v>75</v>
      </c>
      <c r="C34" s="11">
        <v>120</v>
      </c>
      <c r="D34" s="11"/>
      <c r="E34" s="11">
        <f>C34*D34</f>
        <v>0</v>
      </c>
      <c r="F34" s="11"/>
      <c r="G34" s="11">
        <f>C34*F34</f>
        <v>0</v>
      </c>
      <c r="H34" s="11">
        <f t="shared" si="5"/>
        <v>0</v>
      </c>
      <c r="I34" s="11">
        <f t="shared" si="5"/>
        <v>0</v>
      </c>
      <c r="J34" s="3"/>
      <c r="K34" s="3"/>
    </row>
    <row r="35" spans="1:11" x14ac:dyDescent="0.25">
      <c r="A35" s="6" t="s">
        <v>84</v>
      </c>
      <c r="B35" s="6" t="s">
        <v>75</v>
      </c>
      <c r="C35" s="11">
        <v>30</v>
      </c>
      <c r="D35" s="11"/>
      <c r="E35" s="11">
        <f>C35*D35</f>
        <v>0</v>
      </c>
      <c r="F35" s="11"/>
      <c r="G35" s="11">
        <f>C35*F35</f>
        <v>0</v>
      </c>
      <c r="H35" s="11">
        <f t="shared" si="5"/>
        <v>0</v>
      </c>
      <c r="I35" s="11">
        <f t="shared" si="5"/>
        <v>0</v>
      </c>
      <c r="J35" s="3"/>
      <c r="K35" s="3"/>
    </row>
    <row r="36" spans="1:11" x14ac:dyDescent="0.25">
      <c r="A36" s="14" t="s">
        <v>85</v>
      </c>
      <c r="B36" s="14" t="s">
        <v>9</v>
      </c>
      <c r="C36" s="15"/>
      <c r="D36" s="15"/>
      <c r="E36" s="15"/>
      <c r="F36" s="15"/>
      <c r="G36" s="15"/>
      <c r="H36" s="15"/>
      <c r="I36" s="15"/>
      <c r="J36" s="3"/>
      <c r="K36" s="3"/>
    </row>
    <row r="37" spans="1:11" x14ac:dyDescent="0.25">
      <c r="A37" s="6" t="s">
        <v>86</v>
      </c>
      <c r="B37" s="6" t="s">
        <v>54</v>
      </c>
      <c r="C37" s="11">
        <v>2</v>
      </c>
      <c r="D37" s="11"/>
      <c r="E37" s="11">
        <f>C37*D37</f>
        <v>0</v>
      </c>
      <c r="F37" s="11"/>
      <c r="G37" s="11">
        <f>C37*F37</f>
        <v>0</v>
      </c>
      <c r="H37" s="11">
        <f t="shared" ref="H37:I39" si="6">D37+F37</f>
        <v>0</v>
      </c>
      <c r="I37" s="11">
        <f t="shared" si="6"/>
        <v>0</v>
      </c>
      <c r="J37" s="3"/>
      <c r="K37" s="3"/>
    </row>
    <row r="38" spans="1:11" x14ac:dyDescent="0.25">
      <c r="A38" s="6" t="s">
        <v>87</v>
      </c>
      <c r="B38" s="6" t="s">
        <v>54</v>
      </c>
      <c r="C38" s="11">
        <v>4</v>
      </c>
      <c r="D38" s="11"/>
      <c r="E38" s="11">
        <f>C38*D38</f>
        <v>0</v>
      </c>
      <c r="F38" s="11"/>
      <c r="G38" s="11">
        <f>C38*F38</f>
        <v>0</v>
      </c>
      <c r="H38" s="11">
        <f t="shared" si="6"/>
        <v>0</v>
      </c>
      <c r="I38" s="11">
        <f t="shared" si="6"/>
        <v>0</v>
      </c>
      <c r="J38" s="3"/>
      <c r="K38" s="3"/>
    </row>
    <row r="39" spans="1:11" x14ac:dyDescent="0.25">
      <c r="A39" s="6" t="s">
        <v>88</v>
      </c>
      <c r="B39" s="6" t="s">
        <v>54</v>
      </c>
      <c r="C39" s="11">
        <v>20</v>
      </c>
      <c r="D39" s="11"/>
      <c r="E39" s="11">
        <f>C39*D39</f>
        <v>0</v>
      </c>
      <c r="F39" s="11"/>
      <c r="G39" s="11">
        <f>C39*F39</f>
        <v>0</v>
      </c>
      <c r="H39" s="11">
        <f t="shared" si="6"/>
        <v>0</v>
      </c>
      <c r="I39" s="11">
        <f t="shared" si="6"/>
        <v>0</v>
      </c>
      <c r="J39" s="3"/>
      <c r="K39" s="3"/>
    </row>
    <row r="40" spans="1:11" x14ac:dyDescent="0.25">
      <c r="A40" s="14" t="s">
        <v>89</v>
      </c>
      <c r="B40" s="14" t="s">
        <v>9</v>
      </c>
      <c r="C40" s="15"/>
      <c r="D40" s="15"/>
      <c r="E40" s="15"/>
      <c r="F40" s="15"/>
      <c r="G40" s="15"/>
      <c r="H40" s="15"/>
      <c r="I40" s="15"/>
      <c r="J40" s="3"/>
      <c r="K40" s="3"/>
    </row>
    <row r="41" spans="1:11" x14ac:dyDescent="0.25">
      <c r="A41" s="6" t="s">
        <v>90</v>
      </c>
      <c r="B41" s="6" t="s">
        <v>54</v>
      </c>
      <c r="C41" s="11">
        <v>20</v>
      </c>
      <c r="D41" s="11"/>
      <c r="E41" s="11">
        <f>C41*D41</f>
        <v>0</v>
      </c>
      <c r="F41" s="11"/>
      <c r="G41" s="11">
        <f>C41*F41</f>
        <v>0</v>
      </c>
      <c r="H41" s="11">
        <f>D41+F41</f>
        <v>0</v>
      </c>
      <c r="I41" s="11">
        <f>E41+G41</f>
        <v>0</v>
      </c>
      <c r="J41" s="3"/>
      <c r="K41" s="3"/>
    </row>
    <row r="42" spans="1:11" x14ac:dyDescent="0.25">
      <c r="A42" s="14" t="s">
        <v>91</v>
      </c>
      <c r="B42" s="14" t="s">
        <v>9</v>
      </c>
      <c r="C42" s="15"/>
      <c r="D42" s="15"/>
      <c r="E42" s="15"/>
      <c r="F42" s="15"/>
      <c r="G42" s="15"/>
      <c r="H42" s="15"/>
      <c r="I42" s="15"/>
      <c r="J42" s="3"/>
      <c r="K42" s="3"/>
    </row>
    <row r="43" spans="1:11" x14ac:dyDescent="0.25">
      <c r="A43" s="6" t="s">
        <v>92</v>
      </c>
      <c r="B43" s="6" t="s">
        <v>54</v>
      </c>
      <c r="C43" s="11">
        <v>79</v>
      </c>
      <c r="D43" s="11"/>
      <c r="E43" s="11">
        <f>C43*D43</f>
        <v>0</v>
      </c>
      <c r="F43" s="11"/>
      <c r="G43" s="11">
        <f>C43*F43</f>
        <v>0</v>
      </c>
      <c r="H43" s="11">
        <f>D43+F43</f>
        <v>0</v>
      </c>
      <c r="I43" s="11">
        <f>E43+G43</f>
        <v>0</v>
      </c>
      <c r="J43" s="3"/>
      <c r="K43" s="3"/>
    </row>
    <row r="44" spans="1:11" x14ac:dyDescent="0.25">
      <c r="A44" s="14" t="s">
        <v>93</v>
      </c>
      <c r="B44" s="14" t="s">
        <v>9</v>
      </c>
      <c r="C44" s="15"/>
      <c r="D44" s="15"/>
      <c r="E44" s="15"/>
      <c r="F44" s="15"/>
      <c r="G44" s="15"/>
      <c r="H44" s="15"/>
      <c r="I44" s="15"/>
      <c r="J44" s="3"/>
      <c r="K44" s="3"/>
    </row>
    <row r="45" spans="1:11" x14ac:dyDescent="0.25">
      <c r="A45" s="6" t="s">
        <v>94</v>
      </c>
      <c r="B45" s="6" t="s">
        <v>54</v>
      </c>
      <c r="C45" s="11">
        <v>2</v>
      </c>
      <c r="D45" s="11"/>
      <c r="E45" s="11">
        <f>C45*D45</f>
        <v>0</v>
      </c>
      <c r="F45" s="11"/>
      <c r="G45" s="11">
        <f>C45*F45</f>
        <v>0</v>
      </c>
      <c r="H45" s="11">
        <f t="shared" ref="H45:I47" si="7">D45+F45</f>
        <v>0</v>
      </c>
      <c r="I45" s="11">
        <f t="shared" si="7"/>
        <v>0</v>
      </c>
      <c r="J45" s="3"/>
      <c r="K45" s="3"/>
    </row>
    <row r="46" spans="1:11" x14ac:dyDescent="0.25">
      <c r="A46" s="6" t="s">
        <v>95</v>
      </c>
      <c r="B46" s="6" t="s">
        <v>54</v>
      </c>
      <c r="C46" s="11">
        <v>4</v>
      </c>
      <c r="D46" s="11"/>
      <c r="E46" s="11">
        <f>C46*D46</f>
        <v>0</v>
      </c>
      <c r="F46" s="11"/>
      <c r="G46" s="11">
        <f>C46*F46</f>
        <v>0</v>
      </c>
      <c r="H46" s="11">
        <f t="shared" si="7"/>
        <v>0</v>
      </c>
      <c r="I46" s="11">
        <f t="shared" si="7"/>
        <v>0</v>
      </c>
      <c r="J46" s="3"/>
      <c r="K46" s="3"/>
    </row>
    <row r="47" spans="1:11" x14ac:dyDescent="0.25">
      <c r="A47" s="6" t="s">
        <v>96</v>
      </c>
      <c r="B47" s="6" t="s">
        <v>54</v>
      </c>
      <c r="C47" s="11">
        <v>20</v>
      </c>
      <c r="D47" s="11"/>
      <c r="E47" s="11">
        <f>C47*D47</f>
        <v>0</v>
      </c>
      <c r="F47" s="11"/>
      <c r="G47" s="11">
        <f>C47*F47</f>
        <v>0</v>
      </c>
      <c r="H47" s="11">
        <f t="shared" si="7"/>
        <v>0</v>
      </c>
      <c r="I47" s="11">
        <f t="shared" si="7"/>
        <v>0</v>
      </c>
      <c r="J47" s="3"/>
      <c r="K47" s="3"/>
    </row>
    <row r="48" spans="1:11" x14ac:dyDescent="0.25">
      <c r="A48" s="14" t="s">
        <v>97</v>
      </c>
      <c r="B48" s="14" t="s">
        <v>9</v>
      </c>
      <c r="C48" s="15"/>
      <c r="D48" s="15"/>
      <c r="E48" s="15"/>
      <c r="F48" s="15"/>
      <c r="G48" s="15"/>
      <c r="H48" s="15"/>
      <c r="I48" s="15"/>
      <c r="J48" s="3"/>
      <c r="K48" s="3"/>
    </row>
    <row r="49" spans="1:11" x14ac:dyDescent="0.25">
      <c r="A49" s="6" t="s">
        <v>98</v>
      </c>
      <c r="B49" s="6" t="s">
        <v>54</v>
      </c>
      <c r="C49" s="11">
        <v>34</v>
      </c>
      <c r="D49" s="11"/>
      <c r="E49" s="11">
        <f>C49*D49</f>
        <v>0</v>
      </c>
      <c r="F49" s="11"/>
      <c r="G49" s="11">
        <f>C49*F49</f>
        <v>0</v>
      </c>
      <c r="H49" s="11">
        <f t="shared" ref="H49:I51" si="8">D49+F49</f>
        <v>0</v>
      </c>
      <c r="I49" s="11">
        <f t="shared" si="8"/>
        <v>0</v>
      </c>
      <c r="J49" s="3"/>
      <c r="K49" s="3"/>
    </row>
    <row r="50" spans="1:11" x14ac:dyDescent="0.25">
      <c r="A50" s="6" t="s">
        <v>99</v>
      </c>
      <c r="B50" s="6" t="s">
        <v>54</v>
      </c>
      <c r="C50" s="11">
        <v>8</v>
      </c>
      <c r="D50" s="11"/>
      <c r="E50" s="11">
        <f>C50*D50</f>
        <v>0</v>
      </c>
      <c r="F50" s="11"/>
      <c r="G50" s="11">
        <f>C50*F50</f>
        <v>0</v>
      </c>
      <c r="H50" s="11">
        <f t="shared" si="8"/>
        <v>0</v>
      </c>
      <c r="I50" s="11">
        <f t="shared" si="8"/>
        <v>0</v>
      </c>
      <c r="J50" s="3"/>
      <c r="K50" s="3"/>
    </row>
    <row r="51" spans="1:11" x14ac:dyDescent="0.25">
      <c r="A51" s="6" t="s">
        <v>100</v>
      </c>
      <c r="B51" s="6" t="s">
        <v>54</v>
      </c>
      <c r="C51" s="11">
        <v>10</v>
      </c>
      <c r="D51" s="11"/>
      <c r="E51" s="11">
        <f>C51*D51</f>
        <v>0</v>
      </c>
      <c r="F51" s="11"/>
      <c r="G51" s="11">
        <f>C51*F51</f>
        <v>0</v>
      </c>
      <c r="H51" s="11">
        <f t="shared" si="8"/>
        <v>0</v>
      </c>
      <c r="I51" s="11">
        <f t="shared" si="8"/>
        <v>0</v>
      </c>
      <c r="J51" s="3"/>
      <c r="K51" s="3"/>
    </row>
    <row r="52" spans="1:11" ht="26.25" x14ac:dyDescent="0.25">
      <c r="A52" s="16" t="s">
        <v>101</v>
      </c>
      <c r="B52" s="14" t="s">
        <v>9</v>
      </c>
      <c r="C52" s="15"/>
      <c r="D52" s="15"/>
      <c r="E52" s="15"/>
      <c r="F52" s="15"/>
      <c r="G52" s="15"/>
      <c r="H52" s="15"/>
      <c r="I52" s="15"/>
      <c r="J52" s="3"/>
      <c r="K52" s="3"/>
    </row>
    <row r="53" spans="1:11" x14ac:dyDescent="0.25">
      <c r="A53" s="6" t="s">
        <v>102</v>
      </c>
      <c r="B53" s="6" t="s">
        <v>54</v>
      </c>
      <c r="C53" s="11">
        <v>25</v>
      </c>
      <c r="D53" s="11"/>
      <c r="E53" s="11">
        <f t="shared" ref="E53:E59" si="9">C53*D53</f>
        <v>0</v>
      </c>
      <c r="F53" s="11"/>
      <c r="G53" s="11">
        <f t="shared" ref="G53:G59" si="10">C53*F53</f>
        <v>0</v>
      </c>
      <c r="H53" s="11">
        <f t="shared" ref="H53:I59" si="11">D53+F53</f>
        <v>0</v>
      </c>
      <c r="I53" s="11">
        <f t="shared" si="11"/>
        <v>0</v>
      </c>
      <c r="J53" s="3"/>
      <c r="K53" s="3"/>
    </row>
    <row r="54" spans="1:11" x14ac:dyDescent="0.25">
      <c r="A54" s="6" t="s">
        <v>103</v>
      </c>
      <c r="B54" s="6" t="s">
        <v>54</v>
      </c>
      <c r="C54" s="11">
        <v>8</v>
      </c>
      <c r="D54" s="11"/>
      <c r="E54" s="11">
        <f t="shared" si="9"/>
        <v>0</v>
      </c>
      <c r="F54" s="11"/>
      <c r="G54" s="11">
        <f t="shared" si="10"/>
        <v>0</v>
      </c>
      <c r="H54" s="11">
        <f t="shared" si="11"/>
        <v>0</v>
      </c>
      <c r="I54" s="11">
        <f t="shared" si="11"/>
        <v>0</v>
      </c>
      <c r="J54" s="3"/>
      <c r="K54" s="3"/>
    </row>
    <row r="55" spans="1:11" ht="24.75" x14ac:dyDescent="0.25">
      <c r="A55" s="17" t="s">
        <v>104</v>
      </c>
      <c r="B55" s="6" t="s">
        <v>54</v>
      </c>
      <c r="C55" s="11">
        <v>10</v>
      </c>
      <c r="D55" s="11"/>
      <c r="E55" s="11">
        <f t="shared" si="9"/>
        <v>0</v>
      </c>
      <c r="F55" s="11"/>
      <c r="G55" s="11">
        <f t="shared" si="10"/>
        <v>0</v>
      </c>
      <c r="H55" s="11">
        <f t="shared" si="11"/>
        <v>0</v>
      </c>
      <c r="I55" s="11">
        <f t="shared" si="11"/>
        <v>0</v>
      </c>
      <c r="J55" s="3"/>
      <c r="K55" s="3"/>
    </row>
    <row r="56" spans="1:11" ht="48.75" x14ac:dyDescent="0.25">
      <c r="A56" s="17" t="s">
        <v>105</v>
      </c>
      <c r="B56" s="6" t="s">
        <v>54</v>
      </c>
      <c r="C56" s="11">
        <v>1</v>
      </c>
      <c r="D56" s="11"/>
      <c r="E56" s="11">
        <f t="shared" si="9"/>
        <v>0</v>
      </c>
      <c r="F56" s="11"/>
      <c r="G56" s="11">
        <f t="shared" si="10"/>
        <v>0</v>
      </c>
      <c r="H56" s="11">
        <f t="shared" si="11"/>
        <v>0</v>
      </c>
      <c r="I56" s="11">
        <f t="shared" si="11"/>
        <v>0</v>
      </c>
      <c r="J56" s="3"/>
      <c r="K56" s="3"/>
    </row>
    <row r="57" spans="1:11" ht="48.75" x14ac:dyDescent="0.25">
      <c r="A57" s="17" t="s">
        <v>106</v>
      </c>
      <c r="B57" s="6" t="s">
        <v>54</v>
      </c>
      <c r="C57" s="11">
        <v>16</v>
      </c>
      <c r="D57" s="11"/>
      <c r="E57" s="11">
        <f t="shared" si="9"/>
        <v>0</v>
      </c>
      <c r="F57" s="11"/>
      <c r="G57" s="11">
        <f t="shared" si="10"/>
        <v>0</v>
      </c>
      <c r="H57" s="11">
        <f t="shared" si="11"/>
        <v>0</v>
      </c>
      <c r="I57" s="11">
        <f t="shared" si="11"/>
        <v>0</v>
      </c>
      <c r="J57" s="3"/>
      <c r="K57" s="3"/>
    </row>
    <row r="58" spans="1:11" x14ac:dyDescent="0.25">
      <c r="A58" s="6" t="s">
        <v>107</v>
      </c>
      <c r="B58" s="6" t="s">
        <v>54</v>
      </c>
      <c r="C58" s="11">
        <v>2</v>
      </c>
      <c r="D58" s="11"/>
      <c r="E58" s="11">
        <f t="shared" si="9"/>
        <v>0</v>
      </c>
      <c r="F58" s="11"/>
      <c r="G58" s="11">
        <f t="shared" si="10"/>
        <v>0</v>
      </c>
      <c r="H58" s="11">
        <f t="shared" si="11"/>
        <v>0</v>
      </c>
      <c r="I58" s="11">
        <f t="shared" si="11"/>
        <v>0</v>
      </c>
      <c r="J58" s="3"/>
      <c r="K58" s="3"/>
    </row>
    <row r="59" spans="1:11" ht="60.75" x14ac:dyDescent="0.25">
      <c r="A59" s="17" t="s">
        <v>108</v>
      </c>
      <c r="B59" s="6" t="s">
        <v>54</v>
      </c>
      <c r="C59" s="11">
        <v>8</v>
      </c>
      <c r="D59" s="11"/>
      <c r="E59" s="11">
        <f t="shared" si="9"/>
        <v>0</v>
      </c>
      <c r="F59" s="11"/>
      <c r="G59" s="11">
        <f t="shared" si="10"/>
        <v>0</v>
      </c>
      <c r="H59" s="11">
        <f t="shared" si="11"/>
        <v>0</v>
      </c>
      <c r="I59" s="11">
        <f t="shared" si="11"/>
        <v>0</v>
      </c>
      <c r="J59" s="3"/>
      <c r="K59" s="3"/>
    </row>
    <row r="60" spans="1:11" ht="26.25" x14ac:dyDescent="0.25">
      <c r="A60" s="16" t="s">
        <v>109</v>
      </c>
      <c r="B60" s="14" t="s">
        <v>9</v>
      </c>
      <c r="C60" s="15"/>
      <c r="D60" s="15"/>
      <c r="E60" s="15"/>
      <c r="F60" s="15"/>
      <c r="G60" s="15"/>
      <c r="H60" s="15"/>
      <c r="I60" s="15"/>
      <c r="J60" s="3"/>
      <c r="K60" s="3"/>
    </row>
    <row r="61" spans="1:11" x14ac:dyDescent="0.25">
      <c r="A61" s="6" t="s">
        <v>110</v>
      </c>
      <c r="B61" s="6" t="s">
        <v>54</v>
      </c>
      <c r="C61" s="11">
        <v>149</v>
      </c>
      <c r="D61" s="11"/>
      <c r="E61" s="11">
        <f>C61*D61</f>
        <v>0</v>
      </c>
      <c r="F61" s="11"/>
      <c r="G61" s="11">
        <f>C61*F61</f>
        <v>0</v>
      </c>
      <c r="H61" s="11">
        <f>D61+F61</f>
        <v>0</v>
      </c>
      <c r="I61" s="11">
        <f>E61+G61</f>
        <v>0</v>
      </c>
      <c r="J61" s="3"/>
      <c r="K61" s="3"/>
    </row>
    <row r="62" spans="1:11" x14ac:dyDescent="0.25">
      <c r="A62" s="14" t="s">
        <v>111</v>
      </c>
      <c r="B62" s="14" t="s">
        <v>9</v>
      </c>
      <c r="C62" s="15"/>
      <c r="D62" s="15"/>
      <c r="E62" s="15"/>
      <c r="F62" s="15"/>
      <c r="G62" s="15"/>
      <c r="H62" s="15"/>
      <c r="I62" s="15"/>
      <c r="J62" s="3"/>
      <c r="K62" s="3"/>
    </row>
    <row r="63" spans="1:11" x14ac:dyDescent="0.25">
      <c r="A63" s="6" t="s">
        <v>112</v>
      </c>
      <c r="B63" s="6" t="s">
        <v>75</v>
      </c>
      <c r="C63" s="11">
        <v>50</v>
      </c>
      <c r="D63" s="11"/>
      <c r="E63" s="11">
        <f>C63*D63</f>
        <v>0</v>
      </c>
      <c r="F63" s="11"/>
      <c r="G63" s="11">
        <f>C63*F63</f>
        <v>0</v>
      </c>
      <c r="H63" s="11">
        <f>D63+F63</f>
        <v>0</v>
      </c>
      <c r="I63" s="11">
        <f>E63+G63</f>
        <v>0</v>
      </c>
      <c r="J63" s="3"/>
      <c r="K63" s="3"/>
    </row>
    <row r="64" spans="1:11" x14ac:dyDescent="0.25">
      <c r="A64" s="6" t="s">
        <v>113</v>
      </c>
      <c r="B64" s="6" t="s">
        <v>75</v>
      </c>
      <c r="C64" s="11">
        <v>90</v>
      </c>
      <c r="D64" s="11"/>
      <c r="E64" s="11">
        <f>C64*D64</f>
        <v>0</v>
      </c>
      <c r="F64" s="11"/>
      <c r="G64" s="11">
        <f>C64*F64</f>
        <v>0</v>
      </c>
      <c r="H64" s="11">
        <f>D64+F64</f>
        <v>0</v>
      </c>
      <c r="I64" s="11">
        <f>E64+G64</f>
        <v>0</v>
      </c>
      <c r="J64" s="3"/>
      <c r="K64" s="3"/>
    </row>
    <row r="65" spans="1:11" x14ac:dyDescent="0.25">
      <c r="A65" s="14" t="s">
        <v>114</v>
      </c>
      <c r="B65" s="14" t="s">
        <v>9</v>
      </c>
      <c r="C65" s="15"/>
      <c r="D65" s="15"/>
      <c r="E65" s="15"/>
      <c r="F65" s="15"/>
      <c r="G65" s="15"/>
      <c r="H65" s="15"/>
      <c r="I65" s="15"/>
      <c r="J65" s="3"/>
      <c r="K65" s="3"/>
    </row>
    <row r="66" spans="1:11" x14ac:dyDescent="0.25">
      <c r="A66" s="6" t="s">
        <v>115</v>
      </c>
      <c r="B66" s="6" t="s">
        <v>116</v>
      </c>
      <c r="C66" s="11">
        <v>16</v>
      </c>
      <c r="D66" s="11"/>
      <c r="E66" s="11">
        <f t="shared" ref="E66:E71" si="12">C66*D66</f>
        <v>0</v>
      </c>
      <c r="F66" s="11"/>
      <c r="G66" s="11">
        <f t="shared" ref="G66:G71" si="13">C66*F66</f>
        <v>0</v>
      </c>
      <c r="H66" s="11">
        <f t="shared" ref="H66:I71" si="14">D66+F66</f>
        <v>0</v>
      </c>
      <c r="I66" s="11">
        <f t="shared" si="14"/>
        <v>0</v>
      </c>
      <c r="J66" s="3"/>
      <c r="K66" s="3"/>
    </row>
    <row r="67" spans="1:11" x14ac:dyDescent="0.25">
      <c r="A67" s="6" t="s">
        <v>117</v>
      </c>
      <c r="B67" s="6" t="s">
        <v>116</v>
      </c>
      <c r="C67" s="11">
        <v>6</v>
      </c>
      <c r="D67" s="11"/>
      <c r="E67" s="11">
        <f t="shared" si="12"/>
        <v>0</v>
      </c>
      <c r="F67" s="11"/>
      <c r="G67" s="11">
        <f t="shared" si="13"/>
        <v>0</v>
      </c>
      <c r="H67" s="11">
        <f t="shared" si="14"/>
        <v>0</v>
      </c>
      <c r="I67" s="11">
        <f t="shared" si="14"/>
        <v>0</v>
      </c>
      <c r="J67" s="3"/>
      <c r="K67" s="3"/>
    </row>
    <row r="68" spans="1:11" x14ac:dyDescent="0.25">
      <c r="A68" s="6" t="s">
        <v>118</v>
      </c>
      <c r="B68" s="6" t="s">
        <v>116</v>
      </c>
      <c r="C68" s="11">
        <v>1</v>
      </c>
      <c r="D68" s="11"/>
      <c r="E68" s="11">
        <f t="shared" si="12"/>
        <v>0</v>
      </c>
      <c r="F68" s="11"/>
      <c r="G68" s="11">
        <f t="shared" si="13"/>
        <v>0</v>
      </c>
      <c r="H68" s="11">
        <f t="shared" si="14"/>
        <v>0</v>
      </c>
      <c r="I68" s="11">
        <f t="shared" si="14"/>
        <v>0</v>
      </c>
      <c r="J68" s="3"/>
      <c r="K68" s="3"/>
    </row>
    <row r="69" spans="1:11" x14ac:dyDescent="0.25">
      <c r="A69" s="6" t="s">
        <v>119</v>
      </c>
      <c r="B69" s="6" t="s">
        <v>116</v>
      </c>
      <c r="C69" s="11">
        <v>2</v>
      </c>
      <c r="D69" s="11"/>
      <c r="E69" s="11">
        <f t="shared" si="12"/>
        <v>0</v>
      </c>
      <c r="F69" s="11"/>
      <c r="G69" s="11">
        <f t="shared" si="13"/>
        <v>0</v>
      </c>
      <c r="H69" s="11">
        <f t="shared" si="14"/>
        <v>0</v>
      </c>
      <c r="I69" s="11">
        <f t="shared" si="14"/>
        <v>0</v>
      </c>
      <c r="J69" s="3"/>
      <c r="K69" s="3"/>
    </row>
    <row r="70" spans="1:11" x14ac:dyDescent="0.25">
      <c r="A70" s="6" t="s">
        <v>120</v>
      </c>
      <c r="B70" s="6" t="s">
        <v>116</v>
      </c>
      <c r="C70" s="11">
        <v>1</v>
      </c>
      <c r="D70" s="11"/>
      <c r="E70" s="11">
        <f t="shared" si="12"/>
        <v>0</v>
      </c>
      <c r="F70" s="11"/>
      <c r="G70" s="11">
        <f t="shared" si="13"/>
        <v>0</v>
      </c>
      <c r="H70" s="11">
        <f t="shared" si="14"/>
        <v>0</v>
      </c>
      <c r="I70" s="11">
        <f t="shared" si="14"/>
        <v>0</v>
      </c>
      <c r="J70" s="3"/>
      <c r="K70" s="3"/>
    </row>
    <row r="71" spans="1:11" x14ac:dyDescent="0.25">
      <c r="A71" s="6" t="s">
        <v>121</v>
      </c>
      <c r="B71" s="6" t="s">
        <v>116</v>
      </c>
      <c r="C71" s="11">
        <v>16</v>
      </c>
      <c r="D71" s="11"/>
      <c r="E71" s="11">
        <f t="shared" si="12"/>
        <v>0</v>
      </c>
      <c r="F71" s="11"/>
      <c r="G71" s="11">
        <f t="shared" si="13"/>
        <v>0</v>
      </c>
      <c r="H71" s="11">
        <f t="shared" si="14"/>
        <v>0</v>
      </c>
      <c r="I71" s="11">
        <f t="shared" si="14"/>
        <v>0</v>
      </c>
      <c r="J71" s="3"/>
      <c r="K71" s="3"/>
    </row>
    <row r="72" spans="1:11" x14ac:dyDescent="0.25">
      <c r="A72" s="14" t="s">
        <v>122</v>
      </c>
      <c r="B72" s="14" t="s">
        <v>9</v>
      </c>
      <c r="C72" s="15"/>
      <c r="D72" s="15"/>
      <c r="E72" s="15"/>
      <c r="F72" s="15"/>
      <c r="G72" s="15"/>
      <c r="H72" s="15"/>
      <c r="I72" s="15"/>
      <c r="J72" s="3"/>
      <c r="K72" s="3"/>
    </row>
    <row r="73" spans="1:11" x14ac:dyDescent="0.25">
      <c r="A73" s="14" t="s">
        <v>123</v>
      </c>
      <c r="B73" s="14" t="s">
        <v>9</v>
      </c>
      <c r="C73" s="15"/>
      <c r="D73" s="15"/>
      <c r="E73" s="15"/>
      <c r="F73" s="15"/>
      <c r="G73" s="15"/>
      <c r="H73" s="15"/>
      <c r="I73" s="15"/>
      <c r="J73" s="3"/>
      <c r="K73" s="3"/>
    </row>
    <row r="74" spans="1:11" x14ac:dyDescent="0.25">
      <c r="A74" s="6" t="s">
        <v>124</v>
      </c>
      <c r="B74" s="6" t="s">
        <v>116</v>
      </c>
      <c r="C74" s="11">
        <v>10</v>
      </c>
      <c r="D74" s="11"/>
      <c r="E74" s="11">
        <f>C74*D74</f>
        <v>0</v>
      </c>
      <c r="F74" s="11"/>
      <c r="G74" s="11">
        <f>C74*F74</f>
        <v>0</v>
      </c>
      <c r="H74" s="11">
        <f>D74+F74</f>
        <v>0</v>
      </c>
      <c r="I74" s="11">
        <f>E74+G74</f>
        <v>0</v>
      </c>
      <c r="J74" s="3"/>
      <c r="K74" s="3"/>
    </row>
    <row r="75" spans="1:11" x14ac:dyDescent="0.25">
      <c r="A75" s="6" t="s">
        <v>125</v>
      </c>
      <c r="B75" s="6" t="s">
        <v>9</v>
      </c>
      <c r="C75" s="11"/>
      <c r="D75" s="11"/>
      <c r="E75" s="11">
        <f>L1+Parametry!B30/100*E54+Parametry!B30/100*E55+Parametry!B30/100*E56+Parametry!B30/100*E57+Parametry!B30/100*E58+Parametry!B30/100*E59+Parametry!B31/100*E61+Parametry!B31/100*E63+Parametry!B31/100*E64+Parametry!B31/100*E66+Parametry!B31/100*E67+Parametry!B31/100*E68+Parametry!B31/100*E69+Parametry!B31/100*E70+Parametry!B31/100*E71+Parametry!B31/100*E74</f>
        <v>0</v>
      </c>
      <c r="F75" s="11"/>
      <c r="G75" s="11"/>
      <c r="H75" s="11">
        <f>D75+F75</f>
        <v>0</v>
      </c>
      <c r="I75" s="11">
        <f>E75+G75</f>
        <v>0</v>
      </c>
      <c r="J75" s="3"/>
      <c r="K75" s="3"/>
    </row>
    <row r="76" spans="1:11" x14ac:dyDescent="0.25">
      <c r="A76" s="4" t="s">
        <v>126</v>
      </c>
      <c r="B76" s="4" t="s">
        <v>9</v>
      </c>
      <c r="C76" s="10"/>
      <c r="D76" s="10"/>
      <c r="E76" s="10">
        <f>SUM(E21:E75)</f>
        <v>0</v>
      </c>
      <c r="F76" s="10"/>
      <c r="G76" s="10">
        <f>SUM(G21:G75)</f>
        <v>0</v>
      </c>
      <c r="H76" s="10"/>
      <c r="I76" s="10">
        <f>SUM(I21:I75)</f>
        <v>0</v>
      </c>
      <c r="J76" s="3"/>
      <c r="K76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822705-EDAF-44F8-8042-364D5DB3995E}">
  <dimension ref="A1:C31"/>
  <sheetViews>
    <sheetView workbookViewId="0"/>
  </sheetViews>
  <sheetFormatPr defaultRowHeight="15" x14ac:dyDescent="0.25"/>
  <cols>
    <col min="1" max="1" width="28.42578125" style="1" bestFit="1" customWidth="1"/>
    <col min="2" max="2" width="63.42578125" style="1" bestFit="1" customWidth="1"/>
    <col min="4" max="4" width="0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x14ac:dyDescent="0.25">
      <c r="A3" s="2" t="s">
        <v>4</v>
      </c>
      <c r="B3" s="5" t="s">
        <v>5</v>
      </c>
      <c r="C3" s="3"/>
    </row>
    <row r="4" spans="1:3" x14ac:dyDescent="0.25">
      <c r="A4" s="2" t="s">
        <v>6</v>
      </c>
      <c r="B4" s="5" t="s">
        <v>7</v>
      </c>
      <c r="C4" s="3"/>
    </row>
    <row r="5" spans="1:3" x14ac:dyDescent="0.25">
      <c r="A5" s="2" t="s">
        <v>8</v>
      </c>
      <c r="B5" s="5" t="s">
        <v>9</v>
      </c>
      <c r="C5" s="3"/>
    </row>
    <row r="6" spans="1:3" x14ac:dyDescent="0.25">
      <c r="A6" s="2" t="s">
        <v>10</v>
      </c>
      <c r="B6" s="5" t="s">
        <v>9</v>
      </c>
      <c r="C6" s="3"/>
    </row>
    <row r="7" spans="1:3" x14ac:dyDescent="0.25">
      <c r="A7" s="2" t="s">
        <v>11</v>
      </c>
      <c r="B7" s="5" t="s">
        <v>9</v>
      </c>
      <c r="C7" s="3"/>
    </row>
    <row r="8" spans="1:3" x14ac:dyDescent="0.25">
      <c r="A8" s="2" t="s">
        <v>12</v>
      </c>
      <c r="B8" s="5" t="s">
        <v>9</v>
      </c>
      <c r="C8" s="3"/>
    </row>
    <row r="9" spans="1:3" x14ac:dyDescent="0.25">
      <c r="A9" s="2" t="s">
        <v>13</v>
      </c>
      <c r="B9" s="5" t="s">
        <v>14</v>
      </c>
      <c r="C9" s="3"/>
    </row>
    <row r="10" spans="1:3" x14ac:dyDescent="0.25">
      <c r="A10" s="2" t="s">
        <v>15</v>
      </c>
      <c r="B10" s="5" t="s">
        <v>9</v>
      </c>
      <c r="C10" s="3"/>
    </row>
    <row r="11" spans="1:3" x14ac:dyDescent="0.25">
      <c r="A11" s="2" t="s">
        <v>16</v>
      </c>
      <c r="B11" s="5" t="s">
        <v>9</v>
      </c>
      <c r="C11" s="3"/>
    </row>
    <row r="12" spans="1:3" x14ac:dyDescent="0.25">
      <c r="A12" s="2" t="s">
        <v>17</v>
      </c>
      <c r="B12" s="5" t="s">
        <v>9</v>
      </c>
      <c r="C12" s="3"/>
    </row>
    <row r="13" spans="1:3" x14ac:dyDescent="0.25">
      <c r="A13" s="2" t="s">
        <v>18</v>
      </c>
      <c r="B13" s="5" t="s">
        <v>9</v>
      </c>
      <c r="C13" s="3"/>
    </row>
    <row r="14" spans="1:3" x14ac:dyDescent="0.25">
      <c r="A14" s="2" t="s">
        <v>19</v>
      </c>
      <c r="B14" s="5" t="s">
        <v>20</v>
      </c>
      <c r="C14" s="3"/>
    </row>
    <row r="15" spans="1:3" x14ac:dyDescent="0.25">
      <c r="A15" s="2" t="s">
        <v>9</v>
      </c>
      <c r="B15" s="6" t="s">
        <v>9</v>
      </c>
      <c r="C15" s="3"/>
    </row>
    <row r="16" spans="1:3" x14ac:dyDescent="0.25">
      <c r="A16" s="2" t="s">
        <v>21</v>
      </c>
      <c r="B16" s="7" t="s">
        <v>22</v>
      </c>
      <c r="C16" s="3"/>
    </row>
    <row r="17" spans="1:3" x14ac:dyDescent="0.25">
      <c r="A17" s="2" t="s">
        <v>23</v>
      </c>
      <c r="B17" s="7" t="s">
        <v>24</v>
      </c>
      <c r="C17" s="3"/>
    </row>
    <row r="18" spans="1:3" x14ac:dyDescent="0.25">
      <c r="A18" s="2" t="s">
        <v>25</v>
      </c>
      <c r="B18" s="7" t="s">
        <v>26</v>
      </c>
      <c r="C18" s="3"/>
    </row>
    <row r="19" spans="1:3" x14ac:dyDescent="0.25">
      <c r="A19" s="2" t="s">
        <v>27</v>
      </c>
      <c r="B19" s="7" t="s">
        <v>28</v>
      </c>
      <c r="C19" s="3"/>
    </row>
    <row r="20" spans="1:3" x14ac:dyDescent="0.25">
      <c r="A20" s="2" t="s">
        <v>29</v>
      </c>
      <c r="B20" s="7" t="s">
        <v>28</v>
      </c>
      <c r="C20" s="3"/>
    </row>
    <row r="21" spans="1:3" x14ac:dyDescent="0.25">
      <c r="A21" s="2" t="s">
        <v>30</v>
      </c>
      <c r="B21" s="7" t="s">
        <v>28</v>
      </c>
      <c r="C21" s="3"/>
    </row>
    <row r="22" spans="1:3" x14ac:dyDescent="0.25">
      <c r="A22" s="2" t="s">
        <v>31</v>
      </c>
      <c r="B22" s="7" t="s">
        <v>28</v>
      </c>
      <c r="C22" s="3"/>
    </row>
    <row r="23" spans="1:3" x14ac:dyDescent="0.25">
      <c r="A23" s="2" t="s">
        <v>32</v>
      </c>
      <c r="B23" s="7" t="s">
        <v>28</v>
      </c>
      <c r="C23" s="3"/>
    </row>
    <row r="24" spans="1:3" x14ac:dyDescent="0.25">
      <c r="A24" s="2" t="s">
        <v>33</v>
      </c>
      <c r="B24" s="7" t="s">
        <v>28</v>
      </c>
      <c r="C24" s="3"/>
    </row>
    <row r="25" spans="1:3" x14ac:dyDescent="0.25">
      <c r="A25" s="2" t="s">
        <v>34</v>
      </c>
      <c r="B25" s="7" t="s">
        <v>9</v>
      </c>
      <c r="C25" s="3"/>
    </row>
    <row r="26" spans="1:3" x14ac:dyDescent="0.25">
      <c r="A26" s="2" t="s">
        <v>35</v>
      </c>
      <c r="B26" s="7" t="s">
        <v>36</v>
      </c>
      <c r="C26" s="3"/>
    </row>
    <row r="27" spans="1:3" x14ac:dyDescent="0.25">
      <c r="A27" s="2" t="s">
        <v>37</v>
      </c>
      <c r="B27" s="7" t="s">
        <v>9</v>
      </c>
      <c r="C27" s="3"/>
    </row>
    <row r="28" spans="1:3" x14ac:dyDescent="0.25">
      <c r="A28" s="2" t="s">
        <v>38</v>
      </c>
      <c r="B28" s="7" t="s">
        <v>9</v>
      </c>
      <c r="C28" s="3"/>
    </row>
    <row r="29" spans="1:3" x14ac:dyDescent="0.25">
      <c r="A29" s="2" t="s">
        <v>9</v>
      </c>
      <c r="B29" s="6" t="s">
        <v>9</v>
      </c>
      <c r="C29" s="3"/>
    </row>
    <row r="30" spans="1:3" x14ac:dyDescent="0.25">
      <c r="A30" s="1" t="s">
        <v>39</v>
      </c>
      <c r="B30" s="1">
        <v>5</v>
      </c>
    </row>
    <row r="31" spans="1:3" x14ac:dyDescent="0.25">
      <c r="A31" s="1" t="s">
        <v>40</v>
      </c>
      <c r="B31" s="1">
        <v>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 Holec</dc:creator>
  <cp:lastModifiedBy>Mirek Holec</cp:lastModifiedBy>
  <dcterms:created xsi:type="dcterms:W3CDTF">2024-02-22T14:37:48Z</dcterms:created>
  <dcterms:modified xsi:type="dcterms:W3CDTF">2024-02-22T14:38:22Z</dcterms:modified>
</cp:coreProperties>
</file>